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8" i="1"/>
  <c r="B27"/>
  <c r="J31"/>
  <c r="B21"/>
  <c r="M23"/>
  <c r="B24"/>
  <c r="J23"/>
  <c r="B33"/>
  <c r="G35"/>
  <c r="B18"/>
  <c r="B14"/>
  <c r="B7"/>
  <c r="B5"/>
  <c r="B2"/>
</calcChain>
</file>

<file path=xl/sharedStrings.xml><?xml version="1.0" encoding="utf-8"?>
<sst xmlns="http://schemas.openxmlformats.org/spreadsheetml/2006/main" count="52" uniqueCount="46">
  <si>
    <t>Opening Balance 2010</t>
  </si>
  <si>
    <t>Less Charity Vigil Donation</t>
  </si>
  <si>
    <t>Balance as of 10/3/11:</t>
  </si>
  <si>
    <t>Net Gain:</t>
  </si>
  <si>
    <t>Sources of income</t>
  </si>
  <si>
    <t>Guilde Grants:</t>
  </si>
  <si>
    <t>O-day Grant</t>
  </si>
  <si>
    <t>Sem 1</t>
  </si>
  <si>
    <t>sem 2</t>
  </si>
  <si>
    <t>Total:</t>
  </si>
  <si>
    <t>Plus Intrest</t>
  </si>
  <si>
    <t>Expenses</t>
  </si>
  <si>
    <t>Food</t>
  </si>
  <si>
    <t>Total</t>
  </si>
  <si>
    <t>of wich by my estimate icecream was at least $1000</t>
  </si>
  <si>
    <t>Stationairy</t>
  </si>
  <si>
    <t>Books</t>
  </si>
  <si>
    <t>Board Games</t>
  </si>
  <si>
    <t>Dice</t>
  </si>
  <si>
    <t>Pizza</t>
  </si>
  <si>
    <t>Uniprint</t>
  </si>
  <si>
    <t>Uniprint charges</t>
  </si>
  <si>
    <t>Odays stall rent (this year and last)</t>
  </si>
  <si>
    <t>New Padlock</t>
  </si>
  <si>
    <t>Money Owed to Us</t>
  </si>
  <si>
    <t xml:space="preserve">Insurance </t>
  </si>
  <si>
    <t>~$100</t>
  </si>
  <si>
    <t>Money We Owe</t>
  </si>
  <si>
    <t>Charity Vigil:</t>
  </si>
  <si>
    <t>Dice Bags</t>
  </si>
  <si>
    <t>LibraryThing Membership</t>
  </si>
  <si>
    <t>Unpaid Committee Approved Expenses</t>
  </si>
  <si>
    <t>Member Printign money</t>
  </si>
  <si>
    <t>$3, per member per game</t>
  </si>
  <si>
    <t>Finally:</t>
  </si>
  <si>
    <t>I'll extend my Thanks to Jacob, for helping out with the food runs over the holidays,</t>
  </si>
  <si>
    <t>and remind the next treasurer (who will not be me), that O-Day grant apps are due soon, and SOC must be given a list of members student numbers</t>
  </si>
  <si>
    <t>~$124</t>
  </si>
  <si>
    <t>MAGIC stuff (Redeemed from sales)</t>
  </si>
  <si>
    <t>Fridge food  (Redeemed from sales)</t>
  </si>
  <si>
    <t>~$2500???</t>
  </si>
  <si>
    <t>REDEEMED COSTS</t>
  </si>
  <si>
    <t xml:space="preserve">Not taking into account the money we have in petty cash, hidden in various locations, </t>
  </si>
  <si>
    <t>and including fron beginning of 2010, til now:</t>
  </si>
  <si>
    <t>The remaining, income comes from fridge profits, memberships and Magic</t>
  </si>
  <si>
    <t>which I estimate to be around 2  hundred dollars</t>
  </si>
</sst>
</file>

<file path=xl/styles.xml><?xml version="1.0" encoding="utf-8"?>
<styleSheet xmlns="http://schemas.openxmlformats.org/spreadsheetml/2006/main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-\$* #,##0.00_-;&quot;-$&quot;* #,##0.00_-;_-\$* \-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1" xfId="0" applyBorder="1"/>
    <xf numFmtId="164" fontId="0" fillId="0" borderId="2" xfId="0" applyNumberFormat="1" applyBorder="1"/>
    <xf numFmtId="16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/>
    <xf numFmtId="164" fontId="0" fillId="0" borderId="0" xfId="0" applyNumberFormat="1" applyFill="1" applyBorder="1"/>
    <xf numFmtId="8" fontId="0" fillId="0" borderId="0" xfId="0" applyNumberFormat="1"/>
    <xf numFmtId="44" fontId="0" fillId="0" borderId="0" xfId="1" applyFont="1"/>
    <xf numFmtId="6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>
      <selection activeCell="A8" sqref="A8"/>
    </sheetView>
  </sheetViews>
  <sheetFormatPr defaultRowHeight="15"/>
  <cols>
    <col min="1" max="1" width="23.5703125" customWidth="1"/>
    <col min="2" max="2" width="10.5703125" bestFit="1" customWidth="1"/>
  </cols>
  <sheetData>
    <row r="1" spans="1:4">
      <c r="A1" t="s">
        <v>0</v>
      </c>
      <c r="B1" s="9">
        <v>4077.54</v>
      </c>
      <c r="D1" t="s">
        <v>42</v>
      </c>
    </row>
    <row r="2" spans="1:4">
      <c r="A2" t="s">
        <v>1</v>
      </c>
      <c r="B2" s="9">
        <f>(B1-1512.75)</f>
        <v>2564.79</v>
      </c>
      <c r="D2" t="s">
        <v>45</v>
      </c>
    </row>
    <row r="3" spans="1:4">
      <c r="B3" s="9"/>
      <c r="D3" t="s">
        <v>43</v>
      </c>
    </row>
    <row r="4" spans="1:4">
      <c r="A4" t="s">
        <v>2</v>
      </c>
      <c r="B4" s="9">
        <v>6185.59</v>
      </c>
    </row>
    <row r="5" spans="1:4">
      <c r="A5" t="s">
        <v>1</v>
      </c>
      <c r="B5" s="9">
        <f>(B4-946.9)</f>
        <v>5238.6900000000005</v>
      </c>
    </row>
    <row r="6" spans="1:4">
      <c r="B6" s="9"/>
    </row>
    <row r="7" spans="1:4">
      <c r="A7" t="s">
        <v>3</v>
      </c>
      <c r="B7" s="9">
        <f>(B5-B2)</f>
        <v>2673.9000000000005</v>
      </c>
    </row>
    <row r="9" spans="1:4">
      <c r="A9" s="1" t="s">
        <v>4</v>
      </c>
    </row>
    <row r="10" spans="1:4">
      <c r="A10" t="s">
        <v>5</v>
      </c>
    </row>
    <row r="11" spans="1:4">
      <c r="A11" t="s">
        <v>6</v>
      </c>
      <c r="B11" s="9">
        <v>84</v>
      </c>
    </row>
    <row r="12" spans="1:4">
      <c r="A12" t="s">
        <v>7</v>
      </c>
      <c r="B12" s="9">
        <v>580</v>
      </c>
    </row>
    <row r="13" spans="1:4">
      <c r="A13" t="s">
        <v>8</v>
      </c>
      <c r="B13" s="9">
        <v>718</v>
      </c>
    </row>
    <row r="14" spans="1:4">
      <c r="A14" s="1" t="s">
        <v>9</v>
      </c>
      <c r="B14" s="9">
        <f>(SUM(B11:B13))</f>
        <v>1382</v>
      </c>
    </row>
    <row r="15" spans="1:4">
      <c r="A15" s="1" t="s">
        <v>10</v>
      </c>
      <c r="B15" s="9">
        <v>97.6</v>
      </c>
    </row>
    <row r="17" spans="1:13">
      <c r="A17" t="s">
        <v>44</v>
      </c>
    </row>
    <row r="18" spans="1:13">
      <c r="B18">
        <f>(B7-B15-B14)</f>
        <v>1194.3000000000006</v>
      </c>
    </row>
    <row r="19" spans="1:13" ht="15.75" thickBot="1">
      <c r="F19" s="1" t="s">
        <v>12</v>
      </c>
      <c r="I19" s="1" t="s">
        <v>15</v>
      </c>
      <c r="L19" s="1" t="s">
        <v>16</v>
      </c>
    </row>
    <row r="20" spans="1:13">
      <c r="A20" s="1" t="s">
        <v>11</v>
      </c>
      <c r="G20" s="2">
        <v>199.17</v>
      </c>
      <c r="J20" s="3">
        <v>39.6</v>
      </c>
      <c r="M20" s="3">
        <v>113.4</v>
      </c>
    </row>
    <row r="21" spans="1:13" ht="15.75" thickBot="1">
      <c r="A21" t="s">
        <v>16</v>
      </c>
      <c r="B21" s="6">
        <f>(M23)</f>
        <v>896.4</v>
      </c>
      <c r="G21" s="3">
        <v>163.05000000000001</v>
      </c>
      <c r="J21" s="3">
        <v>11.32</v>
      </c>
      <c r="M21" s="3">
        <v>360</v>
      </c>
    </row>
    <row r="22" spans="1:13" ht="15.75" thickBot="1">
      <c r="A22" t="s">
        <v>17</v>
      </c>
      <c r="B22" s="3">
        <v>85</v>
      </c>
      <c r="G22" s="3">
        <v>221.15</v>
      </c>
      <c r="J22" s="3">
        <v>1.3</v>
      </c>
      <c r="M22" s="5">
        <v>423</v>
      </c>
    </row>
    <row r="23" spans="1:13" ht="15.75" thickBot="1">
      <c r="A23" t="s">
        <v>18</v>
      </c>
      <c r="B23" s="5">
        <v>21.6</v>
      </c>
      <c r="G23" s="3">
        <v>237.08</v>
      </c>
      <c r="I23" t="s">
        <v>13</v>
      </c>
      <c r="J23" s="6">
        <f>SUM(J20:J22)</f>
        <v>52.22</v>
      </c>
      <c r="L23" t="s">
        <v>13</v>
      </c>
      <c r="M23" s="6">
        <f>SUM(M20:M22)</f>
        <v>896.4</v>
      </c>
    </row>
    <row r="24" spans="1:13">
      <c r="A24" t="s">
        <v>15</v>
      </c>
      <c r="B24" s="6">
        <f>(J23)</f>
        <v>52.22</v>
      </c>
      <c r="G24" s="3">
        <v>314.07</v>
      </c>
    </row>
    <row r="25" spans="1:13">
      <c r="A25" t="s">
        <v>23</v>
      </c>
      <c r="B25">
        <v>16.95</v>
      </c>
      <c r="G25" s="3">
        <v>10.95</v>
      </c>
      <c r="I25" s="1" t="s">
        <v>20</v>
      </c>
      <c r="J25" s="7">
        <v>29.02</v>
      </c>
    </row>
    <row r="26" spans="1:13" ht="15.75" thickBot="1">
      <c r="A26" t="s">
        <v>19</v>
      </c>
      <c r="B26" t="s">
        <v>37</v>
      </c>
      <c r="G26" s="3">
        <v>16.3</v>
      </c>
      <c r="J26" s="7">
        <v>7.22</v>
      </c>
    </row>
    <row r="27" spans="1:13">
      <c r="A27" t="s">
        <v>21</v>
      </c>
      <c r="B27" s="6">
        <f>(J31)</f>
        <v>57.24</v>
      </c>
      <c r="G27" s="4">
        <v>232.55</v>
      </c>
      <c r="J27" s="7">
        <v>0.51</v>
      </c>
    </row>
    <row r="28" spans="1:13">
      <c r="A28" t="s">
        <v>22</v>
      </c>
      <c r="B28">
        <f>(70+80)</f>
        <v>150</v>
      </c>
      <c r="G28" s="3">
        <v>209.6</v>
      </c>
      <c r="J28" s="7">
        <v>15.44</v>
      </c>
    </row>
    <row r="29" spans="1:13">
      <c r="G29" s="3">
        <v>29.7</v>
      </c>
      <c r="J29" s="7">
        <v>2.06</v>
      </c>
    </row>
    <row r="30" spans="1:13">
      <c r="G30" s="3">
        <v>238.95</v>
      </c>
      <c r="J30" s="7">
        <v>2.99</v>
      </c>
    </row>
    <row r="31" spans="1:13" ht="15.75" thickBot="1">
      <c r="A31" t="s">
        <v>41</v>
      </c>
      <c r="G31" s="3">
        <v>269.94</v>
      </c>
      <c r="I31" t="s">
        <v>13</v>
      </c>
      <c r="J31" s="6">
        <f>SUM(J25:J30)</f>
        <v>57.24</v>
      </c>
    </row>
    <row r="32" spans="1:13" ht="15.75" thickBot="1">
      <c r="A32" t="s">
        <v>38</v>
      </c>
      <c r="B32" t="s">
        <v>40</v>
      </c>
      <c r="G32" s="5">
        <v>192.9</v>
      </c>
    </row>
    <row r="33" spans="1:7" ht="15.75" thickBot="1">
      <c r="A33" t="s">
        <v>39</v>
      </c>
      <c r="B33" s="9">
        <f>(G35)</f>
        <v>2648.5599999999995</v>
      </c>
      <c r="G33" s="5">
        <v>159.44999999999999</v>
      </c>
    </row>
    <row r="34" spans="1:7" ht="15.75" thickBot="1">
      <c r="A34" t="s">
        <v>14</v>
      </c>
      <c r="G34" s="5">
        <v>153.69999999999999</v>
      </c>
    </row>
    <row r="35" spans="1:7">
      <c r="F35" t="s">
        <v>13</v>
      </c>
      <c r="G35">
        <f>SUM(G20:G34)</f>
        <v>2648.5599999999995</v>
      </c>
    </row>
    <row r="38" spans="1:7">
      <c r="A38" s="1" t="s">
        <v>24</v>
      </c>
    </row>
    <row r="39" spans="1:7">
      <c r="A39" t="s">
        <v>25</v>
      </c>
      <c r="B39" t="s">
        <v>26</v>
      </c>
    </row>
    <row r="41" spans="1:7">
      <c r="A41" s="1" t="s">
        <v>27</v>
      </c>
    </row>
    <row r="42" spans="1:7">
      <c r="A42" t="s">
        <v>28</v>
      </c>
      <c r="B42" s="8">
        <v>946.9</v>
      </c>
    </row>
    <row r="44" spans="1:7">
      <c r="A44" s="1" t="s">
        <v>31</v>
      </c>
    </row>
    <row r="45" spans="1:7">
      <c r="A45" t="s">
        <v>29</v>
      </c>
      <c r="B45" s="10">
        <v>300</v>
      </c>
    </row>
    <row r="46" spans="1:7">
      <c r="A46" t="s">
        <v>30</v>
      </c>
      <c r="B46" s="10">
        <v>21</v>
      </c>
    </row>
    <row r="47" spans="1:7">
      <c r="A47" t="s">
        <v>32</v>
      </c>
      <c r="B47" t="s">
        <v>33</v>
      </c>
    </row>
    <row r="50" spans="1:1">
      <c r="A50" s="1" t="s">
        <v>34</v>
      </c>
    </row>
    <row r="51" spans="1:1">
      <c r="A51" t="s">
        <v>35</v>
      </c>
    </row>
    <row r="52" spans="1:1">
      <c r="A52" t="s">
        <v>36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2011-03-15T05:10:11Z</dcterms:modified>
</cp:coreProperties>
</file>